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19320" windowHeight="8280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45621" calcMode="manual" fullCalcOnLoad="1"/>
</workbook>
</file>

<file path=xl/calcChain.xml><?xml version="1.0" encoding="utf-8"?>
<calcChain xmlns="http://schemas.openxmlformats.org/spreadsheetml/2006/main">
  <c r="E3" i="7" l="1"/>
  <c r="F3" i="7"/>
  <c r="C21" i="3"/>
  <c r="C6" i="3"/>
  <c r="D21" i="3"/>
  <c r="D6" i="3"/>
  <c r="E21" i="3"/>
  <c r="E6" i="3"/>
  <c r="F21" i="3"/>
  <c r="F6" i="3"/>
  <c r="G21" i="3"/>
  <c r="G6" i="3"/>
  <c r="H21" i="3"/>
  <c r="H6" i="3"/>
  <c r="I21" i="3"/>
  <c r="I6" i="3"/>
  <c r="J21" i="3"/>
  <c r="J6" i="3"/>
  <c r="K21" i="3"/>
  <c r="K6" i="3"/>
  <c r="L21" i="3"/>
  <c r="L6" i="3"/>
  <c r="C28" i="3"/>
  <c r="D28" i="3"/>
  <c r="E28" i="3"/>
  <c r="F28" i="3"/>
  <c r="G28" i="3"/>
  <c r="H28" i="3"/>
  <c r="I28" i="3"/>
  <c r="J28" i="3"/>
  <c r="K28" i="3"/>
  <c r="L28" i="3"/>
  <c r="C40" i="3"/>
  <c r="C39" i="3"/>
  <c r="D40" i="3"/>
  <c r="D39" i="3"/>
  <c r="E40" i="3"/>
  <c r="E39" i="3"/>
  <c r="F40" i="3"/>
  <c r="F39" i="3"/>
  <c r="G40" i="3"/>
  <c r="G39" i="3"/>
  <c r="H40" i="3"/>
  <c r="H39" i="3"/>
  <c r="I40" i="3"/>
  <c r="I39" i="3"/>
  <c r="J40" i="3"/>
  <c r="J39" i="3"/>
  <c r="K40" i="3"/>
  <c r="K39" i="3"/>
  <c r="L40" i="3"/>
  <c r="L39" i="3"/>
  <c r="C50" i="3"/>
  <c r="D50" i="3"/>
  <c r="E50" i="3"/>
  <c r="F50" i="3"/>
  <c r="G50" i="3"/>
  <c r="H50" i="3"/>
  <c r="I50" i="3"/>
  <c r="J50" i="3"/>
  <c r="K50" i="3"/>
  <c r="L50" i="3"/>
  <c r="L56" i="3"/>
  <c r="H56" i="3"/>
  <c r="D56" i="3"/>
  <c r="K56" i="3"/>
  <c r="G56" i="3"/>
  <c r="C56" i="3"/>
  <c r="J56" i="3"/>
  <c r="F56" i="3"/>
  <c r="I56" i="3"/>
  <c r="E56" i="3"/>
</calcChain>
</file>

<file path=xl/sharedStrings.xml><?xml version="1.0" encoding="utf-8"?>
<sst xmlns="http://schemas.openxmlformats.org/spreadsheetml/2006/main" count="155" uniqueCount="129">
  <si>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</si>
  <si>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</si>
  <si>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</si>
  <si>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</si>
  <si>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</si>
  <si>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</si>
  <si>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</si>
  <si>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</si>
  <si>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</si>
  <si>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</si>
  <si>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</si>
  <si>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</si>
  <si>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</si>
  <si>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</si>
  <si>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</si>
  <si>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</si>
  <si>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</si>
  <si>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</si>
  <si>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</si>
  <si>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</si>
  <si>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</si>
  <si>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</si>
  <si>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</si>
  <si>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</si>
  <si>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</si>
  <si>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</si>
  <si>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</si>
  <si>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</si>
  <si>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</si>
  <si>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</si>
  <si>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</si>
  <si>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</si>
  <si>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</si>
  <si>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</si>
  <si>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</si>
  <si>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</si>
  <si>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</si>
  <si>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</si>
  <si>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</si>
  <si>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</si>
  <si>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</si>
  <si>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</si>
  <si>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</si>
  <si>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</si>
  <si>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</si>
  <si>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</si>
  <si>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</si>
  <si>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</si>
  <si>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</si>
  <si>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</si>
  <si>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</si>
  <si>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</si>
  <si>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</si>
  <si>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</si>
  <si>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</si>
  <si>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</si>
  <si>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</si>
  <si>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</si>
  <si>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</si>
  <si>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</si>
  <si>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</si>
  <si>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</si>
  <si>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</si>
  <si>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</si>
  <si>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</si>
  <si>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</si>
  <si>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</si>
  <si>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</si>
  <si>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</si>
  <si>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</si>
  <si>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</si>
  <si>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</si>
  <si>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</si>
  <si>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</si>
  <si>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</si>
  <si>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</si>
  <si>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</si>
  <si>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</si>
  <si>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</si>
  <si>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</si>
  <si>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</si>
  <si>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</si>
  <si>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</si>
  <si>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</si>
  <si>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</si>
  <si>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</si>
  <si>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</si>
  <si>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</si>
  <si>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</si>
  <si>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</si>
  <si>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</si>
  <si>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</si>
  <si>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</si>
  <si>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</si>
  <si>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</si>
  <si>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</si>
  <si>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</si>
  <si>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</si>
  <si>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</si>
  <si>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</si>
  <si>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</si>
  <si>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</si>
  <si>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</si>
  <si>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</si>
  <si>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</si>
  <si>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</si>
  <si>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</si>
  <si>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</si>
  <si>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</si>
  <si>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</si>
  <si>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</si>
  <si>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</si>
  <si>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</si>
  <si>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</si>
  <si>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</si>
  <si>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</si>
  <si>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</si>
  <si>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2019 рік</t>
  </si>
  <si>
    <t>Державна судова адміністрація України</t>
  </si>
  <si>
    <t>вул. Липська</t>
  </si>
  <si>
    <t>18/5</t>
  </si>
  <si>
    <t/>
  </si>
  <si>
    <t>Поліщук А.П.</t>
  </si>
  <si>
    <t>Сидорова К.Ю.</t>
  </si>
  <si>
    <t>2777663</t>
  </si>
  <si>
    <t>sydorova@court.gov.ua</t>
  </si>
  <si>
    <t>6 лютого 2020 року</t>
  </si>
  <si>
    <t>01601, м. Київ</t>
  </si>
  <si>
    <t>Заступник начальника управління - начальник відділу судової статистики, діловодства та архіву суду: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</si>
</sst>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03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03" fontId="1" fillId="0" borderId="0" applyFont="0" applyFill="0" applyBorder="0" applyAlignment="0" applyProtection="0"/>
    <xf numFmtId="203" fontId="19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3" fontId="7" fillId="0" borderId="4" xfId="0" applyNumberFormat="1" applyFont="1" applyFill="1" applyBorder="1" applyAlignment="1">
      <alignment horizontal="right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Normal="100" workbookViewId="0">
      <selection activeCell="D40" sqref="D40"/>
    </sheetView>
  </sheetViews>
  <sheetFormatPr defaultRowHeight="12.75" x14ac:dyDescent="0.2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 x14ac:dyDescent="0.2">
      <c r="E1" s="2" t="s">
        <v>21</v>
      </c>
    </row>
    <row r="3" spans="1:8" ht="35.25" customHeight="1" x14ac:dyDescent="0.2">
      <c r="B3" s="97" t="s">
        <v>39</v>
      </c>
      <c r="C3" s="97"/>
      <c r="D3" s="97"/>
      <c r="E3" s="97"/>
      <c r="F3" s="97"/>
      <c r="G3" s="97"/>
      <c r="H3" s="97"/>
    </row>
    <row r="4" spans="1:8" ht="18.95" customHeight="1" x14ac:dyDescent="0.3">
      <c r="B4" s="98"/>
      <c r="C4" s="98"/>
      <c r="D4" s="98"/>
      <c r="E4" s="98"/>
      <c r="F4" s="98"/>
      <c r="G4" s="98"/>
      <c r="H4" s="98"/>
    </row>
    <row r="5" spans="1:8" ht="18.95" customHeight="1" x14ac:dyDescent="0.3">
      <c r="B5" s="3"/>
      <c r="C5" s="3"/>
      <c r="D5" s="108" t="s">
        <v>117</v>
      </c>
      <c r="E5" s="108"/>
      <c r="F5" s="108"/>
      <c r="G5" s="3"/>
      <c r="H5" s="3"/>
    </row>
    <row r="6" spans="1:8" x14ac:dyDescent="0.2">
      <c r="E6" s="4" t="s">
        <v>22</v>
      </c>
    </row>
    <row r="7" spans="1:8" ht="12.95" customHeight="1" x14ac:dyDescent="0.2">
      <c r="E7" s="5"/>
      <c r="F7" s="6"/>
      <c r="G7" s="6"/>
      <c r="H7" s="6"/>
    </row>
    <row r="8" spans="1:8" ht="12.95" customHeight="1" x14ac:dyDescent="0.2">
      <c r="E8" s="5"/>
      <c r="F8" s="6"/>
      <c r="G8" s="6"/>
      <c r="H8" s="6"/>
    </row>
    <row r="9" spans="1:8" ht="12.95" customHeight="1" x14ac:dyDescent="0.2">
      <c r="B9" s="7"/>
      <c r="C9" s="7"/>
      <c r="D9" s="7"/>
      <c r="E9" s="7"/>
    </row>
    <row r="10" spans="1:8" ht="12.95" customHeight="1" x14ac:dyDescent="0.2">
      <c r="A10" s="8"/>
      <c r="B10" s="99" t="s">
        <v>23</v>
      </c>
      <c r="C10" s="100"/>
      <c r="D10" s="101"/>
      <c r="E10" s="9" t="s">
        <v>24</v>
      </c>
      <c r="F10" s="10"/>
      <c r="G10" s="2" t="s">
        <v>40</v>
      </c>
    </row>
    <row r="11" spans="1:8" ht="12.95" customHeight="1" x14ac:dyDescent="0.2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 x14ac:dyDescent="0.2">
      <c r="A12" s="8"/>
      <c r="B12" s="102" t="s">
        <v>25</v>
      </c>
      <c r="C12" s="103"/>
      <c r="D12" s="104"/>
      <c r="E12" s="16" t="s">
        <v>42</v>
      </c>
      <c r="F12" s="6"/>
      <c r="G12" s="12"/>
    </row>
    <row r="13" spans="1:8" ht="12.75" customHeight="1" x14ac:dyDescent="0.2">
      <c r="A13" s="8"/>
      <c r="B13" s="13"/>
      <c r="C13" s="14"/>
      <c r="D13" s="15"/>
      <c r="E13" s="16"/>
      <c r="G13" s="17" t="s">
        <v>26</v>
      </c>
    </row>
    <row r="14" spans="1:8" ht="12.75" customHeight="1" x14ac:dyDescent="0.2">
      <c r="A14" s="8"/>
      <c r="B14" s="102" t="s">
        <v>43</v>
      </c>
      <c r="C14" s="103"/>
      <c r="D14" s="104"/>
      <c r="E14" s="124" t="s">
        <v>42</v>
      </c>
      <c r="F14" s="105" t="s">
        <v>27</v>
      </c>
      <c r="G14" s="105"/>
      <c r="H14" s="105"/>
    </row>
    <row r="15" spans="1:8" ht="12.75" customHeight="1" x14ac:dyDescent="0.2">
      <c r="A15" s="8"/>
      <c r="B15" s="102"/>
      <c r="C15" s="103"/>
      <c r="D15" s="104"/>
      <c r="E15" s="124"/>
      <c r="F15" s="118" t="s">
        <v>50</v>
      </c>
      <c r="G15" s="119"/>
      <c r="H15" s="119"/>
    </row>
    <row r="16" spans="1:8" ht="12.75" customHeight="1" x14ac:dyDescent="0.2">
      <c r="A16" s="8"/>
      <c r="B16" s="35"/>
      <c r="C16" s="36"/>
      <c r="D16" s="37"/>
      <c r="E16" s="31"/>
    </row>
    <row r="17" spans="1:8" ht="12.75" customHeight="1" x14ac:dyDescent="0.2">
      <c r="A17" s="8"/>
      <c r="B17" s="102" t="s">
        <v>44</v>
      </c>
      <c r="C17" s="103"/>
      <c r="D17" s="104"/>
      <c r="E17" s="124" t="s">
        <v>42</v>
      </c>
      <c r="F17" s="109" t="s">
        <v>101</v>
      </c>
      <c r="G17" s="110"/>
      <c r="H17" s="110"/>
    </row>
    <row r="18" spans="1:8" ht="12.95" customHeight="1" x14ac:dyDescent="0.2">
      <c r="A18" s="8"/>
      <c r="B18" s="102"/>
      <c r="C18" s="103"/>
      <c r="D18" s="104"/>
      <c r="E18" s="124"/>
      <c r="F18" s="109"/>
      <c r="G18" s="110"/>
      <c r="H18" s="110"/>
    </row>
    <row r="19" spans="1:8" ht="12.95" customHeight="1" x14ac:dyDescent="0.2">
      <c r="A19" s="8"/>
      <c r="B19" s="35"/>
      <c r="C19" s="36"/>
      <c r="D19" s="37"/>
      <c r="E19" s="31"/>
      <c r="F19" s="6"/>
      <c r="G19" s="17"/>
    </row>
    <row r="20" spans="1:8" ht="12.75" customHeight="1" x14ac:dyDescent="0.2">
      <c r="A20" s="8"/>
      <c r="B20" s="102" t="s">
        <v>47</v>
      </c>
      <c r="C20" s="103"/>
      <c r="D20" s="104"/>
      <c r="E20" s="124" t="s">
        <v>42</v>
      </c>
      <c r="F20" s="23"/>
      <c r="G20" s="23"/>
      <c r="H20" s="23"/>
    </row>
    <row r="21" spans="1:8" ht="12.75" customHeight="1" x14ac:dyDescent="0.2">
      <c r="A21" s="8"/>
      <c r="B21" s="102"/>
      <c r="C21" s="103"/>
      <c r="D21" s="104"/>
      <c r="E21" s="124"/>
      <c r="F21" s="105"/>
      <c r="G21" s="105"/>
      <c r="H21" s="105"/>
    </row>
    <row r="22" spans="1:8" ht="12.95" customHeight="1" x14ac:dyDescent="0.2">
      <c r="A22" s="8"/>
      <c r="B22" s="10"/>
      <c r="C22" s="6"/>
      <c r="D22" s="8"/>
      <c r="E22" s="18"/>
      <c r="F22" s="23"/>
      <c r="G22" s="23"/>
      <c r="H22" s="23"/>
    </row>
    <row r="23" spans="1:8" ht="12.95" customHeight="1" x14ac:dyDescent="0.2">
      <c r="A23" s="8"/>
      <c r="B23" s="102" t="s">
        <v>28</v>
      </c>
      <c r="C23" s="103"/>
      <c r="D23" s="104"/>
      <c r="E23" s="16"/>
      <c r="F23" s="6"/>
      <c r="G23" s="17"/>
    </row>
    <row r="24" spans="1:8" ht="12.95" customHeight="1" x14ac:dyDescent="0.2">
      <c r="A24" s="8"/>
      <c r="B24" s="102" t="s">
        <v>49</v>
      </c>
      <c r="C24" s="103"/>
      <c r="D24" s="104"/>
      <c r="E24" s="16"/>
      <c r="F24" s="6"/>
    </row>
    <row r="25" spans="1:8" ht="12.95" customHeight="1" x14ac:dyDescent="0.2">
      <c r="B25" s="102" t="s">
        <v>29</v>
      </c>
      <c r="C25" s="103"/>
      <c r="D25" s="104"/>
      <c r="E25" s="16" t="s">
        <v>45</v>
      </c>
    </row>
    <row r="26" spans="1:8" ht="12.95" customHeight="1" x14ac:dyDescent="0.2">
      <c r="B26" s="120" t="s">
        <v>30</v>
      </c>
      <c r="C26" s="121"/>
      <c r="D26" s="122"/>
      <c r="E26" s="18" t="s">
        <v>31</v>
      </c>
    </row>
    <row r="27" spans="1:8" ht="12.95" customHeight="1" x14ac:dyDescent="0.2">
      <c r="B27" s="19"/>
      <c r="C27" s="20"/>
      <c r="D27" s="37"/>
      <c r="E27" s="11"/>
    </row>
    <row r="28" spans="1:8" ht="12.95" customHeight="1" x14ac:dyDescent="0.2">
      <c r="B28" s="102" t="s">
        <v>32</v>
      </c>
      <c r="C28" s="103"/>
      <c r="D28" s="104"/>
      <c r="E28" s="21" t="s">
        <v>46</v>
      </c>
    </row>
    <row r="29" spans="1:8" ht="12.95" customHeight="1" x14ac:dyDescent="0.2">
      <c r="B29" s="125"/>
      <c r="C29" s="126"/>
      <c r="D29" s="127"/>
      <c r="E29" s="32" t="s">
        <v>33</v>
      </c>
    </row>
    <row r="30" spans="1:8" ht="12.95" customHeight="1" x14ac:dyDescent="0.2">
      <c r="B30" s="6"/>
      <c r="C30" s="6"/>
      <c r="D30" s="6"/>
      <c r="E30" s="6"/>
    </row>
    <row r="31" spans="1:8" ht="12.95" customHeight="1" x14ac:dyDescent="0.2">
      <c r="B31" s="6"/>
      <c r="C31" s="6"/>
      <c r="D31" s="6"/>
      <c r="E31" s="6"/>
    </row>
    <row r="32" spans="1:8" ht="12.95" customHeight="1" x14ac:dyDescent="0.2">
      <c r="B32" s="6"/>
      <c r="C32" s="6"/>
      <c r="D32" s="6"/>
      <c r="E32" s="6"/>
    </row>
    <row r="34" spans="1:9" ht="12.95" customHeight="1" x14ac:dyDescent="0.2">
      <c r="B34" s="7"/>
      <c r="C34" s="7"/>
      <c r="D34" s="7"/>
      <c r="E34" s="7"/>
      <c r="F34" s="7"/>
      <c r="G34" s="7"/>
      <c r="H34" s="7"/>
    </row>
    <row r="35" spans="1:9" ht="12.95" customHeight="1" x14ac:dyDescent="0.2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 x14ac:dyDescent="0.2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 x14ac:dyDescent="0.2">
      <c r="A37" s="8"/>
      <c r="B37" s="128" t="s">
        <v>35</v>
      </c>
      <c r="C37" s="129"/>
      <c r="D37" s="106" t="s">
        <v>118</v>
      </c>
      <c r="E37" s="106"/>
      <c r="F37" s="106"/>
      <c r="G37" s="106"/>
      <c r="H37" s="107"/>
      <c r="I37" s="6"/>
    </row>
    <row r="38" spans="1:9" ht="12.95" customHeight="1" x14ac:dyDescent="0.2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 x14ac:dyDescent="0.2">
      <c r="A39" s="8"/>
      <c r="B39" s="22" t="s">
        <v>36</v>
      </c>
      <c r="C39" s="23"/>
      <c r="D39" s="111" t="s">
        <v>127</v>
      </c>
      <c r="E39" s="106"/>
      <c r="F39" s="106"/>
      <c r="G39" s="106"/>
      <c r="H39" s="107"/>
      <c r="I39" s="6"/>
    </row>
    <row r="40" spans="1:9" ht="12.95" customHeight="1" x14ac:dyDescent="0.2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 x14ac:dyDescent="0.2">
      <c r="A41" s="8"/>
      <c r="B41" s="112" t="s">
        <v>119</v>
      </c>
      <c r="C41" s="113"/>
      <c r="D41" s="113"/>
      <c r="E41" s="113"/>
      <c r="F41" s="113"/>
      <c r="G41" s="113"/>
      <c r="H41" s="114"/>
    </row>
    <row r="42" spans="1:9" ht="12.75" customHeight="1" x14ac:dyDescent="0.2">
      <c r="A42" s="8"/>
      <c r="B42" s="115" t="s">
        <v>37</v>
      </c>
      <c r="C42" s="116"/>
      <c r="D42" s="116"/>
      <c r="E42" s="116"/>
      <c r="F42" s="116"/>
      <c r="G42" s="116"/>
      <c r="H42" s="117"/>
    </row>
    <row r="43" spans="1:9" ht="12.95" customHeight="1" x14ac:dyDescent="0.2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 x14ac:dyDescent="0.2">
      <c r="A44" s="8"/>
      <c r="B44" s="123" t="s">
        <v>120</v>
      </c>
      <c r="C44" s="106"/>
      <c r="D44" s="106"/>
      <c r="E44" s="106"/>
      <c r="F44" s="106"/>
      <c r="G44" s="106"/>
      <c r="H44" s="107"/>
      <c r="I44" s="6"/>
    </row>
    <row r="45" spans="1:9" ht="12.95" customHeight="1" x14ac:dyDescent="0.2">
      <c r="A45" s="8"/>
      <c r="B45" s="115" t="s">
        <v>38</v>
      </c>
      <c r="C45" s="116"/>
      <c r="D45" s="116"/>
      <c r="E45" s="116"/>
      <c r="F45" s="116"/>
      <c r="G45" s="116"/>
      <c r="H45" s="117"/>
      <c r="I45" s="6"/>
    </row>
    <row r="46" spans="1:9" ht="12.95" customHeight="1" x14ac:dyDescent="0.2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 x14ac:dyDescent="0.2">
      <c r="B47" s="26"/>
      <c r="C47" s="26"/>
      <c r="D47" s="26"/>
      <c r="E47" s="26"/>
      <c r="F47" s="26"/>
      <c r="G47" s="26"/>
      <c r="H47" s="26"/>
    </row>
  </sheetData>
  <mergeCells count="27"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  <mergeCell ref="D39:H39"/>
    <mergeCell ref="B41:H41"/>
    <mergeCell ref="B42:H42"/>
    <mergeCell ref="B23:D23"/>
    <mergeCell ref="F15:H15"/>
    <mergeCell ref="B24:D24"/>
    <mergeCell ref="B25:D25"/>
    <mergeCell ref="B26:D26"/>
    <mergeCell ref="B3:H3"/>
    <mergeCell ref="B4:H4"/>
    <mergeCell ref="B10:D10"/>
    <mergeCell ref="B12:D12"/>
    <mergeCell ref="F14:H14"/>
    <mergeCell ref="D37:H37"/>
    <mergeCell ref="D5:F5"/>
    <mergeCell ref="F21:H21"/>
    <mergeCell ref="F17:H18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&amp;C&amp;L13FF172C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zoomScaleNormal="100" workbookViewId="0">
      <selection activeCell="C6" sqref="C6:L56"/>
    </sheetView>
  </sheetViews>
  <sheetFormatPr defaultRowHeight="12" x14ac:dyDescent="0.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 x14ac:dyDescent="0.3">
      <c r="A1" s="44"/>
      <c r="B1" s="133" t="s">
        <v>20</v>
      </c>
      <c r="C1" s="133"/>
      <c r="D1" s="50"/>
      <c r="E1" s="50"/>
      <c r="F1" s="50"/>
    </row>
    <row r="2" spans="1:12" ht="61.5" customHeight="1" x14ac:dyDescent="0.2">
      <c r="A2" s="134" t="s">
        <v>0</v>
      </c>
      <c r="B2" s="135" t="s">
        <v>72</v>
      </c>
      <c r="C2" s="131" t="s">
        <v>53</v>
      </c>
      <c r="D2" s="132" t="s">
        <v>48</v>
      </c>
      <c r="E2" s="132" t="s">
        <v>13</v>
      </c>
      <c r="F2" s="132"/>
      <c r="G2" s="131" t="s">
        <v>6</v>
      </c>
      <c r="H2" s="131"/>
      <c r="I2" s="131" t="s">
        <v>54</v>
      </c>
      <c r="J2" s="131"/>
      <c r="K2" s="131" t="s">
        <v>71</v>
      </c>
      <c r="L2" s="131"/>
    </row>
    <row r="3" spans="1:12" ht="36" customHeight="1" x14ac:dyDescent="0.2">
      <c r="A3" s="134"/>
      <c r="B3" s="135"/>
      <c r="C3" s="131"/>
      <c r="D3" s="132"/>
      <c r="E3" s="136" t="s">
        <v>7</v>
      </c>
      <c r="F3" s="136" t="s">
        <v>12</v>
      </c>
      <c r="G3" s="130" t="s">
        <v>7</v>
      </c>
      <c r="H3" s="130" t="s">
        <v>8</v>
      </c>
      <c r="I3" s="130" t="s">
        <v>7</v>
      </c>
      <c r="J3" s="130" t="s">
        <v>8</v>
      </c>
      <c r="K3" s="130" t="s">
        <v>7</v>
      </c>
      <c r="L3" s="130" t="s">
        <v>11</v>
      </c>
    </row>
    <row r="4" spans="1:12" ht="64.5" customHeight="1" x14ac:dyDescent="0.2">
      <c r="A4" s="134"/>
      <c r="B4" s="135"/>
      <c r="C4" s="131"/>
      <c r="D4" s="132"/>
      <c r="E4" s="136"/>
      <c r="F4" s="136"/>
      <c r="G4" s="130"/>
      <c r="H4" s="130"/>
      <c r="I4" s="130"/>
      <c r="J4" s="130"/>
      <c r="K4" s="130"/>
      <c r="L4" s="130"/>
    </row>
    <row r="5" spans="1:12" ht="15" customHeight="1" x14ac:dyDescent="0.2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30" customHeight="1" x14ac:dyDescent="0.2">
      <c r="A6" s="83">
        <v>1</v>
      </c>
      <c r="B6" s="85" t="s">
        <v>112</v>
      </c>
      <c r="C6" s="95">
        <f t="shared" ref="C6:L6" si="0">SUM(C7,C10,C13,C14,C15,C21,C24,C25,C18,C19,C20)</f>
        <v>905426</v>
      </c>
      <c r="D6" s="95">
        <f t="shared" si="0"/>
        <v>1000148427.1649994</v>
      </c>
      <c r="E6" s="95">
        <f t="shared" si="0"/>
        <v>729087</v>
      </c>
      <c r="F6" s="95">
        <f t="shared" si="0"/>
        <v>868973142.02999997</v>
      </c>
      <c r="G6" s="95">
        <f t="shared" si="0"/>
        <v>18526</v>
      </c>
      <c r="H6" s="95">
        <f t="shared" si="0"/>
        <v>22634884.930000003</v>
      </c>
      <c r="I6" s="95">
        <f t="shared" si="0"/>
        <v>57505</v>
      </c>
      <c r="J6" s="95">
        <f t="shared" si="0"/>
        <v>43338314.75</v>
      </c>
      <c r="K6" s="95">
        <f t="shared" si="0"/>
        <v>134189</v>
      </c>
      <c r="L6" s="95">
        <f t="shared" si="0"/>
        <v>98086176.709999964</v>
      </c>
    </row>
    <row r="7" spans="1:12" ht="16.5" customHeight="1" x14ac:dyDescent="0.2">
      <c r="A7" s="83">
        <v>2</v>
      </c>
      <c r="B7" s="86" t="s">
        <v>73</v>
      </c>
      <c r="C7" s="96">
        <v>295792</v>
      </c>
      <c r="D7" s="96">
        <v>544407385.09999895</v>
      </c>
      <c r="E7" s="96">
        <v>229713</v>
      </c>
      <c r="F7" s="96">
        <v>454543531.41000003</v>
      </c>
      <c r="G7" s="96">
        <v>6869</v>
      </c>
      <c r="H7" s="96">
        <v>13938708.380000001</v>
      </c>
      <c r="I7" s="96">
        <v>24047</v>
      </c>
      <c r="J7" s="96">
        <v>23960831.239999998</v>
      </c>
      <c r="K7" s="96">
        <v>49522</v>
      </c>
      <c r="L7" s="96">
        <v>52772034.149999999</v>
      </c>
    </row>
    <row r="8" spans="1:12" ht="16.5" customHeight="1" x14ac:dyDescent="0.2">
      <c r="A8" s="83">
        <v>3</v>
      </c>
      <c r="B8" s="87" t="s">
        <v>74</v>
      </c>
      <c r="C8" s="96">
        <v>153990</v>
      </c>
      <c r="D8" s="96">
        <v>358034837.94</v>
      </c>
      <c r="E8" s="96">
        <v>147536</v>
      </c>
      <c r="F8" s="96">
        <v>323420660.49000001</v>
      </c>
      <c r="G8" s="96">
        <v>3883</v>
      </c>
      <c r="H8" s="96">
        <v>10314250.279999999</v>
      </c>
      <c r="I8" s="96">
        <v>3401</v>
      </c>
      <c r="J8" s="96">
        <v>4737187.3899999997</v>
      </c>
      <c r="K8" s="96">
        <v>1659</v>
      </c>
      <c r="L8" s="96">
        <v>5513674.2699999996</v>
      </c>
    </row>
    <row r="9" spans="1:12" ht="16.5" customHeight="1" x14ac:dyDescent="0.2">
      <c r="A9" s="83">
        <v>4</v>
      </c>
      <c r="B9" s="87" t="s">
        <v>75</v>
      </c>
      <c r="C9" s="96">
        <v>141802</v>
      </c>
      <c r="D9" s="96">
        <v>186372547.16</v>
      </c>
      <c r="E9" s="96">
        <v>82177</v>
      </c>
      <c r="F9" s="96">
        <v>131122870.92</v>
      </c>
      <c r="G9" s="96">
        <v>2986</v>
      </c>
      <c r="H9" s="96">
        <v>3624458.1</v>
      </c>
      <c r="I9" s="96">
        <v>20646</v>
      </c>
      <c r="J9" s="96">
        <v>19223643.850000001</v>
      </c>
      <c r="K9" s="96">
        <v>47863</v>
      </c>
      <c r="L9" s="96">
        <v>47258359.880000003</v>
      </c>
    </row>
    <row r="10" spans="1:12" ht="19.5" customHeight="1" x14ac:dyDescent="0.2">
      <c r="A10" s="83">
        <v>5</v>
      </c>
      <c r="B10" s="86" t="s">
        <v>76</v>
      </c>
      <c r="C10" s="96">
        <v>149602</v>
      </c>
      <c r="D10" s="96">
        <v>135492743.36000001</v>
      </c>
      <c r="E10" s="96">
        <v>113986</v>
      </c>
      <c r="F10" s="96">
        <v>122938378.48</v>
      </c>
      <c r="G10" s="96">
        <v>3312</v>
      </c>
      <c r="H10" s="96">
        <v>3677702.26</v>
      </c>
      <c r="I10" s="96">
        <v>11444</v>
      </c>
      <c r="J10" s="96">
        <v>9890098.1600000001</v>
      </c>
      <c r="K10" s="96">
        <v>26043</v>
      </c>
      <c r="L10" s="96">
        <v>21539367.219999999</v>
      </c>
    </row>
    <row r="11" spans="1:12" ht="19.5" customHeight="1" x14ac:dyDescent="0.2">
      <c r="A11" s="83">
        <v>6</v>
      </c>
      <c r="B11" s="87" t="s">
        <v>77</v>
      </c>
      <c r="C11" s="96">
        <v>16597</v>
      </c>
      <c r="D11" s="96">
        <v>32386823.48</v>
      </c>
      <c r="E11" s="96">
        <v>14092</v>
      </c>
      <c r="F11" s="96">
        <v>36349962.649999999</v>
      </c>
      <c r="G11" s="96">
        <v>477</v>
      </c>
      <c r="H11" s="96">
        <v>1577047.51</v>
      </c>
      <c r="I11" s="96">
        <v>884</v>
      </c>
      <c r="J11" s="96">
        <v>1569691.49</v>
      </c>
      <c r="K11" s="96">
        <v>1513</v>
      </c>
      <c r="L11" s="96">
        <v>2928042.94</v>
      </c>
    </row>
    <row r="12" spans="1:12" ht="19.5" customHeight="1" x14ac:dyDescent="0.2">
      <c r="A12" s="83">
        <v>7</v>
      </c>
      <c r="B12" s="87" t="s">
        <v>78</v>
      </c>
      <c r="C12" s="96">
        <v>133005</v>
      </c>
      <c r="D12" s="96">
        <v>103105919.88</v>
      </c>
      <c r="E12" s="96">
        <v>99894</v>
      </c>
      <c r="F12" s="96">
        <v>86588415.830000103</v>
      </c>
      <c r="G12" s="96">
        <v>2835</v>
      </c>
      <c r="H12" s="96">
        <v>2100654.75</v>
      </c>
      <c r="I12" s="96">
        <v>10560</v>
      </c>
      <c r="J12" s="96">
        <v>8320406.6699999999</v>
      </c>
      <c r="K12" s="96">
        <v>24530</v>
      </c>
      <c r="L12" s="96">
        <v>18611324.280000001</v>
      </c>
    </row>
    <row r="13" spans="1:12" ht="15" customHeight="1" x14ac:dyDescent="0.2">
      <c r="A13" s="83">
        <v>8</v>
      </c>
      <c r="B13" s="86" t="s">
        <v>18</v>
      </c>
      <c r="C13" s="96">
        <v>119118</v>
      </c>
      <c r="D13" s="96">
        <v>91598167.660000205</v>
      </c>
      <c r="E13" s="96">
        <v>111883</v>
      </c>
      <c r="F13" s="96">
        <v>87014215.630000204</v>
      </c>
      <c r="G13" s="96">
        <v>6104</v>
      </c>
      <c r="H13" s="96">
        <v>2692324.82</v>
      </c>
      <c r="I13" s="96">
        <v>1502</v>
      </c>
      <c r="J13" s="96">
        <v>1031060.56</v>
      </c>
      <c r="K13" s="96">
        <v>2517</v>
      </c>
      <c r="L13" s="96">
        <v>1841767.08</v>
      </c>
    </row>
    <row r="14" spans="1:12" ht="15.75" customHeight="1" x14ac:dyDescent="0.2">
      <c r="A14" s="83">
        <v>9</v>
      </c>
      <c r="B14" s="86" t="s">
        <v>19</v>
      </c>
      <c r="C14" s="96">
        <v>797</v>
      </c>
      <c r="D14" s="96">
        <v>1620521.98</v>
      </c>
      <c r="E14" s="96">
        <v>736</v>
      </c>
      <c r="F14" s="96">
        <v>1867829.56</v>
      </c>
      <c r="G14" s="96">
        <v>57</v>
      </c>
      <c r="H14" s="96">
        <v>101655.73</v>
      </c>
      <c r="I14" s="96">
        <v>14</v>
      </c>
      <c r="J14" s="96">
        <v>20052.330000000002</v>
      </c>
      <c r="K14" s="96">
        <v>18</v>
      </c>
      <c r="L14" s="96">
        <v>28648.65</v>
      </c>
    </row>
    <row r="15" spans="1:12" ht="123" customHeight="1" x14ac:dyDescent="0.2">
      <c r="A15" s="83">
        <v>10</v>
      </c>
      <c r="B15" s="86" t="s">
        <v>102</v>
      </c>
      <c r="C15" s="96">
        <v>106595</v>
      </c>
      <c r="D15" s="96">
        <v>45091356.0900001</v>
      </c>
      <c r="E15" s="96">
        <v>87304</v>
      </c>
      <c r="F15" s="96">
        <v>38543910.189999998</v>
      </c>
      <c r="G15" s="96">
        <v>1110</v>
      </c>
      <c r="H15" s="96">
        <v>556659.25</v>
      </c>
      <c r="I15" s="96">
        <v>132</v>
      </c>
      <c r="J15" s="96">
        <v>65583.05</v>
      </c>
      <c r="K15" s="96">
        <v>18583</v>
      </c>
      <c r="L15" s="96">
        <v>8424608.1999999806</v>
      </c>
    </row>
    <row r="16" spans="1:12" ht="21" customHeight="1" x14ac:dyDescent="0.2">
      <c r="A16" s="83">
        <v>11</v>
      </c>
      <c r="B16" s="87" t="s">
        <v>77</v>
      </c>
      <c r="C16" s="96">
        <v>6888</v>
      </c>
      <c r="D16" s="96">
        <v>6620435.6399999997</v>
      </c>
      <c r="E16" s="96">
        <v>4394</v>
      </c>
      <c r="F16" s="96">
        <v>4269070.8099999996</v>
      </c>
      <c r="G16" s="96">
        <v>219</v>
      </c>
      <c r="H16" s="96">
        <v>192273.05</v>
      </c>
      <c r="I16" s="96">
        <v>7</v>
      </c>
      <c r="J16" s="96">
        <v>15828.45</v>
      </c>
      <c r="K16" s="96">
        <v>2290</v>
      </c>
      <c r="L16" s="96">
        <v>2195623.5</v>
      </c>
    </row>
    <row r="17" spans="1:12" ht="21" customHeight="1" x14ac:dyDescent="0.2">
      <c r="A17" s="83">
        <v>12</v>
      </c>
      <c r="B17" s="87" t="s">
        <v>78</v>
      </c>
      <c r="C17" s="96">
        <v>99707</v>
      </c>
      <c r="D17" s="96">
        <v>38470920.4500001</v>
      </c>
      <c r="E17" s="96">
        <v>82910</v>
      </c>
      <c r="F17" s="96">
        <v>34274839.380000003</v>
      </c>
      <c r="G17" s="96">
        <v>891</v>
      </c>
      <c r="H17" s="96">
        <v>364384.2</v>
      </c>
      <c r="I17" s="96">
        <v>125</v>
      </c>
      <c r="J17" s="96">
        <v>49754.6</v>
      </c>
      <c r="K17" s="96">
        <v>16293</v>
      </c>
      <c r="L17" s="96">
        <v>6228216.6999999797</v>
      </c>
    </row>
    <row r="18" spans="1:12" ht="18" customHeight="1" x14ac:dyDescent="0.2">
      <c r="A18" s="83">
        <v>13</v>
      </c>
      <c r="B18" s="93" t="s">
        <v>103</v>
      </c>
      <c r="C18" s="96">
        <v>168572</v>
      </c>
      <c r="D18" s="96">
        <v>32398789.189999901</v>
      </c>
      <c r="E18" s="96">
        <v>125548</v>
      </c>
      <c r="F18" s="96">
        <v>25426583.7299999</v>
      </c>
      <c r="G18" s="96">
        <v>509</v>
      </c>
      <c r="H18" s="96">
        <v>124127.84</v>
      </c>
      <c r="I18" s="96">
        <v>19055</v>
      </c>
      <c r="J18" s="96">
        <v>3700171.98</v>
      </c>
      <c r="K18" s="96">
        <v>31682</v>
      </c>
      <c r="L18" s="96">
        <v>6036041.5999999903</v>
      </c>
    </row>
    <row r="19" spans="1:12" ht="18" customHeight="1" x14ac:dyDescent="0.2">
      <c r="A19" s="83">
        <v>14</v>
      </c>
      <c r="B19" s="93" t="s">
        <v>104</v>
      </c>
      <c r="C19" s="96">
        <v>4479</v>
      </c>
      <c r="D19" s="96">
        <v>430966.69</v>
      </c>
      <c r="E19" s="96">
        <v>4166</v>
      </c>
      <c r="F19" s="96">
        <v>457928.72</v>
      </c>
      <c r="G19" s="96">
        <v>16</v>
      </c>
      <c r="H19" s="96">
        <v>2064.5</v>
      </c>
      <c r="I19" s="96">
        <v>56</v>
      </c>
      <c r="J19" s="96">
        <v>11110.65</v>
      </c>
      <c r="K19" s="96">
        <v>262</v>
      </c>
      <c r="L19" s="96">
        <v>25069.05</v>
      </c>
    </row>
    <row r="20" spans="1:12" ht="29.25" customHeight="1" x14ac:dyDescent="0.2">
      <c r="A20" s="83">
        <v>15</v>
      </c>
      <c r="B20" s="93" t="s">
        <v>108</v>
      </c>
      <c r="C20" s="96">
        <v>206</v>
      </c>
      <c r="D20" s="96">
        <v>78761.2</v>
      </c>
      <c r="E20" s="96">
        <v>203</v>
      </c>
      <c r="F20" s="96">
        <v>82719.8</v>
      </c>
      <c r="G20" s="96"/>
      <c r="H20" s="96"/>
      <c r="I20" s="96">
        <v>1</v>
      </c>
      <c r="J20" s="96">
        <v>384</v>
      </c>
      <c r="K20" s="96">
        <v>4</v>
      </c>
      <c r="L20" s="96">
        <v>1242.5999999999999</v>
      </c>
    </row>
    <row r="21" spans="1:12" ht="33.75" customHeight="1" x14ac:dyDescent="0.2">
      <c r="A21" s="83">
        <v>16</v>
      </c>
      <c r="B21" s="86" t="s">
        <v>79</v>
      </c>
      <c r="C21" s="96">
        <f t="shared" ref="C21:L21" si="1">SUM(C22:C23)</f>
        <v>780</v>
      </c>
      <c r="D21" s="96">
        <f t="shared" si="1"/>
        <v>5287493.0100000007</v>
      </c>
      <c r="E21" s="96">
        <f t="shared" si="1"/>
        <v>710</v>
      </c>
      <c r="F21" s="96">
        <f t="shared" si="1"/>
        <v>1625995.72</v>
      </c>
      <c r="G21" s="96">
        <f t="shared" si="1"/>
        <v>20</v>
      </c>
      <c r="H21" s="96">
        <f t="shared" si="1"/>
        <v>32794.800000000003</v>
      </c>
      <c r="I21" s="96">
        <f t="shared" si="1"/>
        <v>14</v>
      </c>
      <c r="J21" s="96">
        <f t="shared" si="1"/>
        <v>25353.519999999997</v>
      </c>
      <c r="K21" s="96">
        <f t="shared" si="1"/>
        <v>52</v>
      </c>
      <c r="L21" s="96">
        <f t="shared" si="1"/>
        <v>99818.94</v>
      </c>
    </row>
    <row r="22" spans="1:12" ht="15.75" customHeight="1" x14ac:dyDescent="0.2">
      <c r="A22" s="83">
        <v>17</v>
      </c>
      <c r="B22" s="94" t="s">
        <v>1</v>
      </c>
      <c r="C22" s="96">
        <v>366</v>
      </c>
      <c r="D22" s="96">
        <v>288918.40000000002</v>
      </c>
      <c r="E22" s="96">
        <v>346</v>
      </c>
      <c r="F22" s="96">
        <v>470814.74</v>
      </c>
      <c r="G22" s="96">
        <v>6</v>
      </c>
      <c r="H22" s="96">
        <v>4187.5</v>
      </c>
      <c r="I22" s="96">
        <v>4</v>
      </c>
      <c r="J22" s="96">
        <v>3073.6</v>
      </c>
      <c r="K22" s="96">
        <v>14</v>
      </c>
      <c r="L22" s="96">
        <v>12167.2</v>
      </c>
    </row>
    <row r="23" spans="1:12" ht="15" customHeight="1" x14ac:dyDescent="0.2">
      <c r="A23" s="83">
        <v>18</v>
      </c>
      <c r="B23" s="94" t="s">
        <v>2</v>
      </c>
      <c r="C23" s="96">
        <v>414</v>
      </c>
      <c r="D23" s="96">
        <v>4998574.6100000003</v>
      </c>
      <c r="E23" s="96">
        <v>364</v>
      </c>
      <c r="F23" s="96">
        <v>1155180.98</v>
      </c>
      <c r="G23" s="96">
        <v>14</v>
      </c>
      <c r="H23" s="96">
        <v>28607.3</v>
      </c>
      <c r="I23" s="96">
        <v>10</v>
      </c>
      <c r="J23" s="96">
        <v>22279.919999999998</v>
      </c>
      <c r="K23" s="96">
        <v>38</v>
      </c>
      <c r="L23" s="96">
        <v>87651.74</v>
      </c>
    </row>
    <row r="24" spans="1:12" ht="46.5" customHeight="1" x14ac:dyDescent="0.2">
      <c r="A24" s="83">
        <v>19</v>
      </c>
      <c r="B24" s="86" t="s">
        <v>105</v>
      </c>
      <c r="C24" s="96">
        <v>41917</v>
      </c>
      <c r="D24" s="96">
        <v>123274009.19499999</v>
      </c>
      <c r="E24" s="96">
        <v>38318</v>
      </c>
      <c r="F24" s="96">
        <v>120012535.55</v>
      </c>
      <c r="G24" s="96">
        <v>414</v>
      </c>
      <c r="H24" s="96">
        <v>1363927.62</v>
      </c>
      <c r="I24" s="96">
        <v>1172</v>
      </c>
      <c r="J24" s="96">
        <v>4547594.2400000002</v>
      </c>
      <c r="K24" s="96">
        <v>4126</v>
      </c>
      <c r="L24" s="96">
        <v>6735291.6899999902</v>
      </c>
    </row>
    <row r="25" spans="1:12" ht="31.5" customHeight="1" x14ac:dyDescent="0.2">
      <c r="A25" s="83">
        <v>20</v>
      </c>
      <c r="B25" s="86" t="s">
        <v>80</v>
      </c>
      <c r="C25" s="96">
        <v>17568</v>
      </c>
      <c r="D25" s="96">
        <v>20468233.690000001</v>
      </c>
      <c r="E25" s="96">
        <v>16520</v>
      </c>
      <c r="F25" s="96">
        <v>16459513.2399999</v>
      </c>
      <c r="G25" s="96">
        <v>115</v>
      </c>
      <c r="H25" s="96">
        <v>144919.73000000001</v>
      </c>
      <c r="I25" s="96">
        <v>68</v>
      </c>
      <c r="J25" s="96">
        <v>86075.02</v>
      </c>
      <c r="K25" s="96">
        <v>1380</v>
      </c>
      <c r="L25" s="96">
        <v>582287.53</v>
      </c>
    </row>
    <row r="26" spans="1:12" ht="20.25" customHeight="1" x14ac:dyDescent="0.2">
      <c r="A26" s="83">
        <v>21</v>
      </c>
      <c r="B26" s="87" t="s">
        <v>77</v>
      </c>
      <c r="C26" s="96">
        <v>4909</v>
      </c>
      <c r="D26" s="96">
        <v>13981021.41</v>
      </c>
      <c r="E26" s="96">
        <v>4964</v>
      </c>
      <c r="F26" s="96">
        <v>9495680.5600000005</v>
      </c>
      <c r="G26" s="96">
        <v>49</v>
      </c>
      <c r="H26" s="96">
        <v>99310.88</v>
      </c>
      <c r="I26" s="96">
        <v>22</v>
      </c>
      <c r="J26" s="96">
        <v>48602.62</v>
      </c>
      <c r="K26" s="96">
        <v>28</v>
      </c>
      <c r="L26" s="96">
        <v>52251.199999999997</v>
      </c>
    </row>
    <row r="27" spans="1:12" ht="20.25" customHeight="1" x14ac:dyDescent="0.2">
      <c r="A27" s="83">
        <v>22</v>
      </c>
      <c r="B27" s="87" t="s">
        <v>78</v>
      </c>
      <c r="C27" s="96">
        <v>12659</v>
      </c>
      <c r="D27" s="96">
        <v>6487212.2800000198</v>
      </c>
      <c r="E27" s="96">
        <v>11556</v>
      </c>
      <c r="F27" s="96">
        <v>6963832.6799999597</v>
      </c>
      <c r="G27" s="96">
        <v>66</v>
      </c>
      <c r="H27" s="96">
        <v>45608.85</v>
      </c>
      <c r="I27" s="96">
        <v>46</v>
      </c>
      <c r="J27" s="96">
        <v>37472.400000000001</v>
      </c>
      <c r="K27" s="96">
        <v>1352</v>
      </c>
      <c r="L27" s="96">
        <v>530036.32999999996</v>
      </c>
    </row>
    <row r="28" spans="1:12" ht="15" x14ac:dyDescent="0.2">
      <c r="A28" s="83">
        <v>23</v>
      </c>
      <c r="B28" s="85" t="s">
        <v>113</v>
      </c>
      <c r="C28" s="95">
        <f t="shared" ref="C28:L28" si="2">SUM(C29:C38)</f>
        <v>93658</v>
      </c>
      <c r="D28" s="95">
        <f t="shared" si="2"/>
        <v>1028355919.4750001</v>
      </c>
      <c r="E28" s="95">
        <f t="shared" si="2"/>
        <v>86947</v>
      </c>
      <c r="F28" s="95">
        <f t="shared" si="2"/>
        <v>1044955125.23</v>
      </c>
      <c r="G28" s="95">
        <f t="shared" si="2"/>
        <v>5126</v>
      </c>
      <c r="H28" s="95">
        <f t="shared" si="2"/>
        <v>74247528.780000001</v>
      </c>
      <c r="I28" s="95">
        <f t="shared" si="2"/>
        <v>417</v>
      </c>
      <c r="J28" s="95">
        <f t="shared" si="2"/>
        <v>10220922.33</v>
      </c>
      <c r="K28" s="95">
        <f t="shared" si="2"/>
        <v>820</v>
      </c>
      <c r="L28" s="95">
        <f t="shared" si="2"/>
        <v>3069493.63</v>
      </c>
    </row>
    <row r="29" spans="1:12" ht="15.75" customHeight="1" x14ac:dyDescent="0.2">
      <c r="A29" s="83">
        <v>24</v>
      </c>
      <c r="B29" s="86" t="s">
        <v>5</v>
      </c>
      <c r="C29" s="96">
        <v>46619</v>
      </c>
      <c r="D29" s="96">
        <v>738608612.21000004</v>
      </c>
      <c r="E29" s="96">
        <v>42302</v>
      </c>
      <c r="F29" s="96">
        <v>736301291.40999997</v>
      </c>
      <c r="G29" s="96">
        <v>3421</v>
      </c>
      <c r="H29" s="96">
        <v>58416076.810000002</v>
      </c>
      <c r="I29" s="96">
        <v>206</v>
      </c>
      <c r="J29" s="96">
        <v>4707607.88</v>
      </c>
      <c r="K29" s="96">
        <v>330</v>
      </c>
      <c r="L29" s="96">
        <v>1023974.5</v>
      </c>
    </row>
    <row r="30" spans="1:12" ht="15" x14ac:dyDescent="0.2">
      <c r="A30" s="83">
        <v>25</v>
      </c>
      <c r="B30" s="86" t="s">
        <v>1</v>
      </c>
      <c r="C30" s="96">
        <v>16776</v>
      </c>
      <c r="D30" s="96">
        <v>38060225.119999997</v>
      </c>
      <c r="E30" s="96">
        <v>15342</v>
      </c>
      <c r="F30" s="96">
        <v>72595609.25</v>
      </c>
      <c r="G30" s="96">
        <v>1325</v>
      </c>
      <c r="H30" s="96">
        <v>12658430.66</v>
      </c>
      <c r="I30" s="96">
        <v>38</v>
      </c>
      <c r="J30" s="96">
        <v>134072.93</v>
      </c>
      <c r="K30" s="96">
        <v>64</v>
      </c>
      <c r="L30" s="96">
        <v>147758</v>
      </c>
    </row>
    <row r="31" spans="1:12" ht="15" x14ac:dyDescent="0.2">
      <c r="A31" s="83">
        <v>26</v>
      </c>
      <c r="B31" s="86" t="s">
        <v>103</v>
      </c>
      <c r="C31" s="96">
        <v>6301</v>
      </c>
      <c r="D31" s="96">
        <v>1186795.4000000099</v>
      </c>
      <c r="E31" s="96">
        <v>6284</v>
      </c>
      <c r="F31" s="96">
        <v>1337418.08</v>
      </c>
      <c r="G31" s="96">
        <v>13</v>
      </c>
      <c r="H31" s="96">
        <v>11590.56</v>
      </c>
      <c r="I31" s="96"/>
      <c r="J31" s="96"/>
      <c r="K31" s="96">
        <v>4</v>
      </c>
      <c r="L31" s="96">
        <v>768.4</v>
      </c>
    </row>
    <row r="32" spans="1:12" ht="15" x14ac:dyDescent="0.2">
      <c r="A32" s="83">
        <v>27</v>
      </c>
      <c r="B32" s="86" t="s">
        <v>104</v>
      </c>
      <c r="C32" s="96">
        <v>877</v>
      </c>
      <c r="D32" s="96">
        <v>83811.949999999895</v>
      </c>
      <c r="E32" s="96">
        <v>871</v>
      </c>
      <c r="F32" s="96">
        <v>148269.82999999999</v>
      </c>
      <c r="G32" s="96">
        <v>4</v>
      </c>
      <c r="H32" s="96">
        <v>2104.25</v>
      </c>
      <c r="I32" s="96">
        <v>1</v>
      </c>
      <c r="J32" s="96">
        <v>96.05</v>
      </c>
      <c r="K32" s="96">
        <v>1</v>
      </c>
      <c r="L32" s="96">
        <v>96.05</v>
      </c>
    </row>
    <row r="33" spans="1:12" ht="75" x14ac:dyDescent="0.2">
      <c r="A33" s="83">
        <v>28</v>
      </c>
      <c r="B33" s="86" t="s">
        <v>81</v>
      </c>
      <c r="C33" s="96">
        <v>4788</v>
      </c>
      <c r="D33" s="96">
        <v>4389182.95</v>
      </c>
      <c r="E33" s="96">
        <v>4720</v>
      </c>
      <c r="F33" s="96">
        <v>5078508.0599999996</v>
      </c>
      <c r="G33" s="96">
        <v>66</v>
      </c>
      <c r="H33" s="96">
        <v>490887.07</v>
      </c>
      <c r="I33" s="96"/>
      <c r="J33" s="96"/>
      <c r="K33" s="96">
        <v>7</v>
      </c>
      <c r="L33" s="96">
        <v>6723.5</v>
      </c>
    </row>
    <row r="34" spans="1:12" ht="45" x14ac:dyDescent="0.2">
      <c r="A34" s="83">
        <v>29</v>
      </c>
      <c r="B34" s="86" t="s">
        <v>82</v>
      </c>
      <c r="C34" s="96">
        <v>9470</v>
      </c>
      <c r="D34" s="96">
        <v>208370426.815</v>
      </c>
      <c r="E34" s="96">
        <v>9264</v>
      </c>
      <c r="F34" s="96">
        <v>188325112.22999999</v>
      </c>
      <c r="G34" s="96">
        <v>108</v>
      </c>
      <c r="H34" s="96">
        <v>1509669.53</v>
      </c>
      <c r="I34" s="96">
        <v>53</v>
      </c>
      <c r="J34" s="96">
        <v>5003133.17</v>
      </c>
      <c r="K34" s="96">
        <v>52</v>
      </c>
      <c r="L34" s="96">
        <v>386666.18</v>
      </c>
    </row>
    <row r="35" spans="1:12" ht="30" x14ac:dyDescent="0.2">
      <c r="A35" s="83">
        <v>30</v>
      </c>
      <c r="B35" s="86" t="s">
        <v>106</v>
      </c>
      <c r="C35" s="96">
        <v>3737</v>
      </c>
      <c r="D35" s="96">
        <v>6973049.0300000003</v>
      </c>
      <c r="E35" s="96">
        <v>3639</v>
      </c>
      <c r="F35" s="96">
        <v>9630777.8699999992</v>
      </c>
      <c r="G35" s="96">
        <v>49</v>
      </c>
      <c r="H35" s="96">
        <v>182665.9</v>
      </c>
      <c r="I35" s="96">
        <v>3</v>
      </c>
      <c r="J35" s="96">
        <v>2103</v>
      </c>
      <c r="K35" s="96">
        <v>50</v>
      </c>
      <c r="L35" s="96">
        <v>120705</v>
      </c>
    </row>
    <row r="36" spans="1:12" ht="30" x14ac:dyDescent="0.2">
      <c r="A36" s="83">
        <v>31</v>
      </c>
      <c r="B36" s="86" t="s">
        <v>14</v>
      </c>
      <c r="C36" s="96">
        <v>8</v>
      </c>
      <c r="D36" s="96">
        <v>30736</v>
      </c>
      <c r="E36" s="96">
        <v>8</v>
      </c>
      <c r="F36" s="96">
        <v>30766</v>
      </c>
      <c r="G36" s="96"/>
      <c r="H36" s="96"/>
      <c r="I36" s="96"/>
      <c r="J36" s="96"/>
      <c r="K36" s="96"/>
      <c r="L36" s="96"/>
    </row>
    <row r="37" spans="1:12" ht="15" x14ac:dyDescent="0.2">
      <c r="A37" s="83">
        <v>32</v>
      </c>
      <c r="B37" s="86" t="s">
        <v>15</v>
      </c>
      <c r="C37" s="96">
        <v>1114</v>
      </c>
      <c r="D37" s="96">
        <v>16445020</v>
      </c>
      <c r="E37" s="96">
        <v>1039</v>
      </c>
      <c r="F37" s="96">
        <v>15598652.25</v>
      </c>
      <c r="G37" s="96">
        <v>59</v>
      </c>
      <c r="H37" s="96">
        <v>662968</v>
      </c>
      <c r="I37" s="96">
        <v>4</v>
      </c>
      <c r="J37" s="96">
        <v>29607.5</v>
      </c>
      <c r="K37" s="96">
        <v>12</v>
      </c>
      <c r="L37" s="96">
        <v>230520</v>
      </c>
    </row>
    <row r="38" spans="1:12" ht="93" customHeight="1" x14ac:dyDescent="0.2">
      <c r="A38" s="83">
        <v>33</v>
      </c>
      <c r="B38" s="86" t="s">
        <v>83</v>
      </c>
      <c r="C38" s="96">
        <v>3968</v>
      </c>
      <c r="D38" s="96">
        <v>14208060</v>
      </c>
      <c r="E38" s="96">
        <v>3478</v>
      </c>
      <c r="F38" s="96">
        <v>15908720.25</v>
      </c>
      <c r="G38" s="96">
        <v>81</v>
      </c>
      <c r="H38" s="96">
        <v>313136</v>
      </c>
      <c r="I38" s="96">
        <v>112</v>
      </c>
      <c r="J38" s="96">
        <v>344301.8</v>
      </c>
      <c r="K38" s="96">
        <v>300</v>
      </c>
      <c r="L38" s="96">
        <v>1152282</v>
      </c>
    </row>
    <row r="39" spans="1:12" ht="31.5" customHeight="1" x14ac:dyDescent="0.2">
      <c r="A39" s="83">
        <v>34</v>
      </c>
      <c r="B39" s="85" t="s">
        <v>114</v>
      </c>
      <c r="C39" s="95">
        <f t="shared" ref="C39:L39" si="3">SUM(C40,C47,C48,C49)</f>
        <v>225666</v>
      </c>
      <c r="D39" s="95">
        <f t="shared" si="3"/>
        <v>599195552.85000503</v>
      </c>
      <c r="E39" s="95">
        <f t="shared" si="3"/>
        <v>167054</v>
      </c>
      <c r="F39" s="95">
        <f t="shared" si="3"/>
        <v>659064564.06999803</v>
      </c>
      <c r="G39" s="95">
        <f t="shared" si="3"/>
        <v>5953</v>
      </c>
      <c r="H39" s="95">
        <f t="shared" si="3"/>
        <v>47995263.99000001</v>
      </c>
      <c r="I39" s="95">
        <f t="shared" si="3"/>
        <v>8123</v>
      </c>
      <c r="J39" s="95">
        <f t="shared" si="3"/>
        <v>31121850.159999721</v>
      </c>
      <c r="K39" s="95">
        <f t="shared" si="3"/>
        <v>50173</v>
      </c>
      <c r="L39" s="95">
        <f t="shared" si="3"/>
        <v>47925528.679999553</v>
      </c>
    </row>
    <row r="40" spans="1:12" ht="18.75" customHeight="1" x14ac:dyDescent="0.2">
      <c r="A40" s="83">
        <v>35</v>
      </c>
      <c r="B40" s="86" t="s">
        <v>84</v>
      </c>
      <c r="C40" s="96">
        <f t="shared" ref="C40:L40" si="4">SUM(C41,C44)</f>
        <v>175227</v>
      </c>
      <c r="D40" s="96">
        <f t="shared" si="4"/>
        <v>351526546.56999999</v>
      </c>
      <c r="E40" s="96">
        <f t="shared" si="4"/>
        <v>117375</v>
      </c>
      <c r="F40" s="96">
        <f t="shared" si="4"/>
        <v>320838951.32999897</v>
      </c>
      <c r="G40" s="96">
        <f t="shared" si="4"/>
        <v>4525</v>
      </c>
      <c r="H40" s="96">
        <f t="shared" si="4"/>
        <v>16018130.74000001</v>
      </c>
      <c r="I40" s="96">
        <f t="shared" si="4"/>
        <v>7764</v>
      </c>
      <c r="J40" s="96">
        <f t="shared" si="4"/>
        <v>10792403.67999972</v>
      </c>
      <c r="K40" s="96">
        <f t="shared" si="4"/>
        <v>43027</v>
      </c>
      <c r="L40" s="96">
        <f t="shared" si="4"/>
        <v>35945885.819999501</v>
      </c>
    </row>
    <row r="41" spans="1:12" ht="16.5" customHeight="1" x14ac:dyDescent="0.2">
      <c r="A41" s="83">
        <v>36</v>
      </c>
      <c r="B41" s="86" t="s">
        <v>85</v>
      </c>
      <c r="C41" s="96">
        <v>34161</v>
      </c>
      <c r="D41" s="96">
        <v>154212131.56</v>
      </c>
      <c r="E41" s="96">
        <v>30881</v>
      </c>
      <c r="F41" s="96">
        <v>164882706.25</v>
      </c>
      <c r="G41" s="96">
        <v>872</v>
      </c>
      <c r="H41" s="96">
        <v>8646069.2400000002</v>
      </c>
      <c r="I41" s="96">
        <v>119</v>
      </c>
      <c r="J41" s="96">
        <v>4273042.9400000004</v>
      </c>
      <c r="K41" s="96">
        <v>1964</v>
      </c>
      <c r="L41" s="96">
        <v>2356038.14</v>
      </c>
    </row>
    <row r="42" spans="1:12" ht="16.5" customHeight="1" x14ac:dyDescent="0.2">
      <c r="A42" s="83">
        <v>37</v>
      </c>
      <c r="B42" s="87" t="s">
        <v>86</v>
      </c>
      <c r="C42" s="96">
        <v>22263</v>
      </c>
      <c r="D42" s="96">
        <v>137528243.05000001</v>
      </c>
      <c r="E42" s="96">
        <v>21474</v>
      </c>
      <c r="F42" s="96">
        <v>148523163.90000001</v>
      </c>
      <c r="G42" s="96">
        <v>635</v>
      </c>
      <c r="H42" s="96">
        <v>8293188.79</v>
      </c>
      <c r="I42" s="96">
        <v>53</v>
      </c>
      <c r="J42" s="96">
        <v>4199990.91</v>
      </c>
      <c r="K42" s="96">
        <v>34</v>
      </c>
      <c r="L42" s="96">
        <v>100207.41</v>
      </c>
    </row>
    <row r="43" spans="1:12" ht="16.5" customHeight="1" x14ac:dyDescent="0.2">
      <c r="A43" s="83">
        <v>38</v>
      </c>
      <c r="B43" s="87" t="s">
        <v>75</v>
      </c>
      <c r="C43" s="96">
        <v>11898</v>
      </c>
      <c r="D43" s="96">
        <v>16683888.51</v>
      </c>
      <c r="E43" s="96">
        <v>9407</v>
      </c>
      <c r="F43" s="96">
        <v>16359542.35</v>
      </c>
      <c r="G43" s="96">
        <v>237</v>
      </c>
      <c r="H43" s="96">
        <v>352880.45</v>
      </c>
      <c r="I43" s="96">
        <v>66</v>
      </c>
      <c r="J43" s="96">
        <v>73052.03</v>
      </c>
      <c r="K43" s="96">
        <v>1930</v>
      </c>
      <c r="L43" s="96">
        <v>2255830.73</v>
      </c>
    </row>
    <row r="44" spans="1:12" ht="16.5" customHeight="1" x14ac:dyDescent="0.2">
      <c r="A44" s="83">
        <v>39</v>
      </c>
      <c r="B44" s="86" t="s">
        <v>87</v>
      </c>
      <c r="C44" s="96">
        <v>141066</v>
      </c>
      <c r="D44" s="96">
        <v>197314415.00999999</v>
      </c>
      <c r="E44" s="96">
        <v>86494</v>
      </c>
      <c r="F44" s="96">
        <v>155956245.079999</v>
      </c>
      <c r="G44" s="96">
        <v>3653</v>
      </c>
      <c r="H44" s="96">
        <v>7372061.5000000102</v>
      </c>
      <c r="I44" s="96">
        <v>7645</v>
      </c>
      <c r="J44" s="96">
        <v>6519360.7399997199</v>
      </c>
      <c r="K44" s="96">
        <v>41063</v>
      </c>
      <c r="L44" s="96">
        <v>33589847.679999501</v>
      </c>
    </row>
    <row r="45" spans="1:12" ht="30" customHeight="1" x14ac:dyDescent="0.2">
      <c r="A45" s="83">
        <v>40</v>
      </c>
      <c r="B45" s="87" t="s">
        <v>88</v>
      </c>
      <c r="C45" s="96">
        <v>33509</v>
      </c>
      <c r="D45" s="96">
        <v>114674393.65000001</v>
      </c>
      <c r="E45" s="96">
        <v>30376</v>
      </c>
      <c r="F45" s="96">
        <v>105417301.59</v>
      </c>
      <c r="G45" s="96">
        <v>1615</v>
      </c>
      <c r="H45" s="96">
        <v>5347609.49</v>
      </c>
      <c r="I45" s="96">
        <v>106</v>
      </c>
      <c r="J45" s="96">
        <v>1067736.3899999999</v>
      </c>
      <c r="K45" s="96">
        <v>648</v>
      </c>
      <c r="L45" s="96">
        <v>1329877.8</v>
      </c>
    </row>
    <row r="46" spans="1:12" ht="15.75" customHeight="1" x14ac:dyDescent="0.2">
      <c r="A46" s="83">
        <v>41</v>
      </c>
      <c r="B46" s="87" t="s">
        <v>78</v>
      </c>
      <c r="C46" s="96">
        <v>107557</v>
      </c>
      <c r="D46" s="96">
        <v>82640021.3600021</v>
      </c>
      <c r="E46" s="96">
        <v>56118</v>
      </c>
      <c r="F46" s="96">
        <v>50538943.489999197</v>
      </c>
      <c r="G46" s="96">
        <v>2038</v>
      </c>
      <c r="H46" s="96">
        <v>2024452.01</v>
      </c>
      <c r="I46" s="96">
        <v>7539</v>
      </c>
      <c r="J46" s="96">
        <v>5451624.3499997202</v>
      </c>
      <c r="K46" s="96">
        <v>40415</v>
      </c>
      <c r="L46" s="96">
        <v>32259969.8799995</v>
      </c>
    </row>
    <row r="47" spans="1:12" ht="45" customHeight="1" x14ac:dyDescent="0.2">
      <c r="A47" s="83">
        <v>42</v>
      </c>
      <c r="B47" s="86" t="s">
        <v>89</v>
      </c>
      <c r="C47" s="96">
        <v>38068</v>
      </c>
      <c r="D47" s="96">
        <v>231557641.350005</v>
      </c>
      <c r="E47" s="96">
        <v>38781</v>
      </c>
      <c r="F47" s="96">
        <v>325283227.82999903</v>
      </c>
      <c r="G47" s="96">
        <v>1188</v>
      </c>
      <c r="H47" s="96">
        <v>31611641.149999999</v>
      </c>
      <c r="I47" s="96">
        <v>316</v>
      </c>
      <c r="J47" s="96">
        <v>20269052.960000001</v>
      </c>
      <c r="K47" s="96">
        <v>5221</v>
      </c>
      <c r="L47" s="96">
        <v>8702875.2600000501</v>
      </c>
    </row>
    <row r="48" spans="1:12" ht="30" customHeight="1" x14ac:dyDescent="0.2">
      <c r="A48" s="83">
        <v>43</v>
      </c>
      <c r="B48" s="88" t="s">
        <v>16</v>
      </c>
      <c r="C48" s="96">
        <v>6152</v>
      </c>
      <c r="D48" s="96">
        <v>12558318.25</v>
      </c>
      <c r="E48" s="96">
        <v>5079</v>
      </c>
      <c r="F48" s="96">
        <v>9444292.1999999993</v>
      </c>
      <c r="G48" s="96">
        <v>149</v>
      </c>
      <c r="H48" s="96">
        <v>310252.74</v>
      </c>
      <c r="I48" s="96">
        <v>30</v>
      </c>
      <c r="J48" s="96">
        <v>53893.8</v>
      </c>
      <c r="K48" s="96">
        <v>1627</v>
      </c>
      <c r="L48" s="96">
        <v>3105030.2</v>
      </c>
    </row>
    <row r="49" spans="1:12" ht="51" customHeight="1" x14ac:dyDescent="0.2">
      <c r="A49" s="83">
        <v>44</v>
      </c>
      <c r="B49" s="86" t="s">
        <v>90</v>
      </c>
      <c r="C49" s="96">
        <v>6219</v>
      </c>
      <c r="D49" s="96">
        <v>3553046.6800000202</v>
      </c>
      <c r="E49" s="96">
        <v>5819</v>
      </c>
      <c r="F49" s="96">
        <v>3498092.7100000102</v>
      </c>
      <c r="G49" s="96">
        <v>91</v>
      </c>
      <c r="H49" s="96">
        <v>55239.360000000001</v>
      </c>
      <c r="I49" s="96">
        <v>13</v>
      </c>
      <c r="J49" s="96">
        <v>6499.72</v>
      </c>
      <c r="K49" s="96">
        <v>298</v>
      </c>
      <c r="L49" s="96">
        <v>171737.4</v>
      </c>
    </row>
    <row r="50" spans="1:12" ht="21.75" customHeight="1" x14ac:dyDescent="0.2">
      <c r="A50" s="83">
        <v>45</v>
      </c>
      <c r="B50" s="85" t="s">
        <v>115</v>
      </c>
      <c r="C50" s="95">
        <f t="shared" ref="C50:L50" si="5">SUM(C51:C54)</f>
        <v>36383</v>
      </c>
      <c r="D50" s="95">
        <f t="shared" si="5"/>
        <v>1029439.9400000011</v>
      </c>
      <c r="E50" s="95">
        <f t="shared" si="5"/>
        <v>36247</v>
      </c>
      <c r="F50" s="95">
        <f t="shared" si="5"/>
        <v>1486028.4600000002</v>
      </c>
      <c r="G50" s="95">
        <f t="shared" si="5"/>
        <v>8</v>
      </c>
      <c r="H50" s="95">
        <f t="shared" si="5"/>
        <v>7736.9400000000005</v>
      </c>
      <c r="I50" s="95">
        <f t="shared" si="5"/>
        <v>377</v>
      </c>
      <c r="J50" s="95">
        <f t="shared" si="5"/>
        <v>27916.739999999998</v>
      </c>
      <c r="K50" s="95">
        <f t="shared" si="5"/>
        <v>223</v>
      </c>
      <c r="L50" s="95">
        <f t="shared" si="5"/>
        <v>8008.3</v>
      </c>
    </row>
    <row r="51" spans="1:12" ht="18.75" customHeight="1" x14ac:dyDescent="0.2">
      <c r="A51" s="83">
        <v>46</v>
      </c>
      <c r="B51" s="86" t="s">
        <v>9</v>
      </c>
      <c r="C51" s="96">
        <v>28355</v>
      </c>
      <c r="D51" s="96">
        <v>598724.35000000102</v>
      </c>
      <c r="E51" s="96">
        <v>28282</v>
      </c>
      <c r="F51" s="96">
        <v>913257.55</v>
      </c>
      <c r="G51" s="96">
        <v>6</v>
      </c>
      <c r="H51" s="96">
        <v>5917.3</v>
      </c>
      <c r="I51" s="96">
        <v>293</v>
      </c>
      <c r="J51" s="96">
        <v>17930.25</v>
      </c>
      <c r="K51" s="96">
        <v>157</v>
      </c>
      <c r="L51" s="96">
        <v>4037.82</v>
      </c>
    </row>
    <row r="52" spans="1:12" ht="18.75" customHeight="1" x14ac:dyDescent="0.2">
      <c r="A52" s="83">
        <v>47</v>
      </c>
      <c r="B52" s="86" t="s">
        <v>10</v>
      </c>
      <c r="C52" s="96">
        <v>4978</v>
      </c>
      <c r="D52" s="96">
        <v>308605.53999999998</v>
      </c>
      <c r="E52" s="96">
        <v>4917</v>
      </c>
      <c r="F52" s="96">
        <v>421230.99</v>
      </c>
      <c r="G52" s="96">
        <v>2</v>
      </c>
      <c r="H52" s="96">
        <v>1819.64</v>
      </c>
      <c r="I52" s="96">
        <v>51</v>
      </c>
      <c r="J52" s="96">
        <v>6876.82</v>
      </c>
      <c r="K52" s="96">
        <v>59</v>
      </c>
      <c r="L52" s="96">
        <v>3400.17</v>
      </c>
    </row>
    <row r="53" spans="1:12" ht="76.5" customHeight="1" x14ac:dyDescent="0.2">
      <c r="A53" s="83">
        <v>48</v>
      </c>
      <c r="B53" s="86" t="s">
        <v>91</v>
      </c>
      <c r="C53" s="96">
        <v>1679</v>
      </c>
      <c r="D53" s="96">
        <v>19914.090000000098</v>
      </c>
      <c r="E53" s="96">
        <v>1675</v>
      </c>
      <c r="F53" s="96">
        <v>23428.220000000099</v>
      </c>
      <c r="G53" s="96"/>
      <c r="H53" s="96"/>
      <c r="I53" s="96">
        <v>6</v>
      </c>
      <c r="J53" s="96">
        <v>67.14</v>
      </c>
      <c r="K53" s="96">
        <v>5</v>
      </c>
      <c r="L53" s="96">
        <v>80.680000000000007</v>
      </c>
    </row>
    <row r="54" spans="1:12" ht="18.75" customHeight="1" x14ac:dyDescent="0.2">
      <c r="A54" s="83">
        <v>49</v>
      </c>
      <c r="B54" s="86" t="s">
        <v>92</v>
      </c>
      <c r="C54" s="96">
        <v>1371</v>
      </c>
      <c r="D54" s="96">
        <v>102195.96</v>
      </c>
      <c r="E54" s="96">
        <v>1373</v>
      </c>
      <c r="F54" s="96">
        <v>128111.7</v>
      </c>
      <c r="G54" s="96"/>
      <c r="H54" s="96"/>
      <c r="I54" s="96">
        <v>27</v>
      </c>
      <c r="J54" s="96">
        <v>3042.53</v>
      </c>
      <c r="K54" s="96">
        <v>2</v>
      </c>
      <c r="L54" s="96">
        <v>489.63</v>
      </c>
    </row>
    <row r="55" spans="1:12" ht="28.5" customHeight="1" x14ac:dyDescent="0.2">
      <c r="A55" s="83">
        <v>50</v>
      </c>
      <c r="B55" s="85" t="s">
        <v>107</v>
      </c>
      <c r="C55" s="95">
        <v>360050</v>
      </c>
      <c r="D55" s="95">
        <v>138456790.94999799</v>
      </c>
      <c r="E55" s="95">
        <v>158149</v>
      </c>
      <c r="F55" s="95">
        <v>61543086.4899996</v>
      </c>
      <c r="G55" s="95">
        <v>1</v>
      </c>
      <c r="H55" s="95">
        <v>384.2</v>
      </c>
      <c r="I55" s="95">
        <v>353813</v>
      </c>
      <c r="J55" s="95">
        <v>185965365.86999699</v>
      </c>
      <c r="K55" s="96">
        <v>6164</v>
      </c>
      <c r="L55" s="95">
        <v>2664336.4700000002</v>
      </c>
    </row>
    <row r="56" spans="1:12" ht="15" x14ac:dyDescent="0.2">
      <c r="A56" s="83">
        <v>51</v>
      </c>
      <c r="B56" s="84" t="s">
        <v>116</v>
      </c>
      <c r="C56" s="95">
        <f t="shared" ref="C56:L56" si="6">SUM(C6,C28,C39,C50,C55)</f>
        <v>1621183</v>
      </c>
      <c r="D56" s="95">
        <f t="shared" si="6"/>
        <v>2767186130.3800025</v>
      </c>
      <c r="E56" s="95">
        <f t="shared" si="6"/>
        <v>1177484</v>
      </c>
      <c r="F56" s="95">
        <f t="shared" si="6"/>
        <v>2636021946.2799978</v>
      </c>
      <c r="G56" s="95">
        <f t="shared" si="6"/>
        <v>29614</v>
      </c>
      <c r="H56" s="95">
        <f t="shared" si="6"/>
        <v>144885798.84</v>
      </c>
      <c r="I56" s="95">
        <f t="shared" si="6"/>
        <v>420235</v>
      </c>
      <c r="J56" s="95">
        <f t="shared" si="6"/>
        <v>270674369.84999669</v>
      </c>
      <c r="K56" s="95">
        <f t="shared" si="6"/>
        <v>191569</v>
      </c>
      <c r="L56" s="95">
        <f t="shared" si="6"/>
        <v>151753543.78999951</v>
      </c>
    </row>
    <row r="57" spans="1:12" x14ac:dyDescent="0.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 x14ac:dyDescent="0.2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 x14ac:dyDescent="0.2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 x14ac:dyDescent="0.2">
      <c r="B60" s="49"/>
    </row>
  </sheetData>
  <mergeCells count="17"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  <mergeCell ref="H3:H4"/>
    <mergeCell ref="K3:K4"/>
    <mergeCell ref="L3:L4"/>
    <mergeCell ref="K2:L2"/>
    <mergeCell ref="I2:J2"/>
    <mergeCell ref="I3:I4"/>
    <mergeCell ref="J3:J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Зведений- 10, Підрозділ: Державна судова адміністрація України,_x000D_
 Початок періоду: 01.01.2019, Кінець періоду: 31.12.2019&amp;L13FF172C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A2" sqref="A2:IV2"/>
    </sheetView>
  </sheetViews>
  <sheetFormatPr defaultRowHeight="12.75" x14ac:dyDescent="0.2"/>
  <cols>
    <col min="1" max="1" width="4.7109375" customWidth="1"/>
    <col min="2" max="2" width="55.5703125" customWidth="1"/>
    <col min="3" max="3" width="13" customWidth="1"/>
    <col min="4" max="4" width="18.85546875" customWidth="1"/>
    <col min="5" max="6" width="14.140625" customWidth="1"/>
  </cols>
  <sheetData>
    <row r="1" spans="1:6" ht="18.75" customHeight="1" x14ac:dyDescent="0.2">
      <c r="A1" s="60"/>
      <c r="B1" s="61" t="s">
        <v>96</v>
      </c>
      <c r="C1" s="61"/>
      <c r="D1" s="61"/>
      <c r="E1" s="60"/>
      <c r="F1" s="60"/>
    </row>
    <row r="2" spans="1:6" ht="40.5" customHeight="1" x14ac:dyDescent="0.2">
      <c r="A2" s="62" t="s">
        <v>0</v>
      </c>
      <c r="B2" s="147" t="s">
        <v>17</v>
      </c>
      <c r="C2" s="148"/>
      <c r="D2" s="149"/>
      <c r="E2" s="63" t="s">
        <v>7</v>
      </c>
      <c r="F2" s="63" t="s">
        <v>11</v>
      </c>
    </row>
    <row r="3" spans="1:6" ht="18" customHeight="1" x14ac:dyDescent="0.2">
      <c r="A3" s="64">
        <v>1</v>
      </c>
      <c r="B3" s="150" t="s">
        <v>59</v>
      </c>
      <c r="C3" s="151"/>
      <c r="D3" s="152"/>
      <c r="E3" s="89">
        <f>SUM(E4:E24)</f>
        <v>179022</v>
      </c>
      <c r="F3" s="89">
        <f>SUM(F4:F24)</f>
        <v>135205575.88999996</v>
      </c>
    </row>
    <row r="4" spans="1:6" ht="20.25" customHeight="1" x14ac:dyDescent="0.2">
      <c r="A4" s="64">
        <v>2</v>
      </c>
      <c r="B4" s="138" t="s">
        <v>60</v>
      </c>
      <c r="C4" s="139"/>
      <c r="D4" s="140"/>
      <c r="E4" s="90">
        <v>18803</v>
      </c>
      <c r="F4" s="91">
        <v>15706892.305</v>
      </c>
    </row>
    <row r="5" spans="1:6" ht="28.5" customHeight="1" x14ac:dyDescent="0.2">
      <c r="A5" s="64">
        <v>3</v>
      </c>
      <c r="B5" s="138" t="s">
        <v>61</v>
      </c>
      <c r="C5" s="139"/>
      <c r="D5" s="140"/>
      <c r="E5" s="90">
        <v>2382</v>
      </c>
      <c r="F5" s="91">
        <v>4027189.22</v>
      </c>
    </row>
    <row r="6" spans="1:6" ht="40.5" customHeight="1" x14ac:dyDescent="0.2">
      <c r="A6" s="64">
        <v>4</v>
      </c>
      <c r="B6" s="138" t="s">
        <v>97</v>
      </c>
      <c r="C6" s="139"/>
      <c r="D6" s="140"/>
      <c r="E6" s="90">
        <v>76817</v>
      </c>
      <c r="F6" s="91">
        <v>45252744.399999999</v>
      </c>
    </row>
    <row r="7" spans="1:6" ht="41.25" customHeight="1" x14ac:dyDescent="0.2">
      <c r="A7" s="64">
        <v>5</v>
      </c>
      <c r="B7" s="138" t="s">
        <v>62</v>
      </c>
      <c r="C7" s="139"/>
      <c r="D7" s="140"/>
      <c r="E7" s="90">
        <v>56</v>
      </c>
      <c r="F7" s="91">
        <v>65601.84</v>
      </c>
    </row>
    <row r="8" spans="1:6" ht="30.75" customHeight="1" x14ac:dyDescent="0.2">
      <c r="A8" s="64">
        <v>6</v>
      </c>
      <c r="B8" s="138" t="s">
        <v>63</v>
      </c>
      <c r="C8" s="139"/>
      <c r="D8" s="140"/>
      <c r="E8" s="90">
        <v>1907</v>
      </c>
      <c r="F8" s="91">
        <v>1663508.15</v>
      </c>
    </row>
    <row r="9" spans="1:6" ht="24.75" customHeight="1" x14ac:dyDescent="0.2">
      <c r="A9" s="64">
        <v>7</v>
      </c>
      <c r="B9" s="138" t="s">
        <v>64</v>
      </c>
      <c r="C9" s="139"/>
      <c r="D9" s="140"/>
      <c r="E9" s="90">
        <v>1506</v>
      </c>
      <c r="F9" s="91">
        <v>4743220.085</v>
      </c>
    </row>
    <row r="10" spans="1:6" ht="25.5" customHeight="1" x14ac:dyDescent="0.2">
      <c r="A10" s="64">
        <v>8</v>
      </c>
      <c r="B10" s="138" t="s">
        <v>65</v>
      </c>
      <c r="C10" s="139"/>
      <c r="D10" s="140"/>
      <c r="E10" s="90">
        <v>3780</v>
      </c>
      <c r="F10" s="91">
        <v>3735712.85</v>
      </c>
    </row>
    <row r="11" spans="1:6" ht="29.25" customHeight="1" x14ac:dyDescent="0.2">
      <c r="A11" s="64">
        <v>9</v>
      </c>
      <c r="B11" s="138" t="s">
        <v>111</v>
      </c>
      <c r="C11" s="139"/>
      <c r="D11" s="140"/>
      <c r="E11" s="90">
        <v>1712</v>
      </c>
      <c r="F11" s="91">
        <v>1612105.84</v>
      </c>
    </row>
    <row r="12" spans="1:6" ht="20.25" customHeight="1" x14ac:dyDescent="0.2">
      <c r="A12" s="64">
        <v>10</v>
      </c>
      <c r="B12" s="138" t="s">
        <v>98</v>
      </c>
      <c r="C12" s="139"/>
      <c r="D12" s="140"/>
      <c r="E12" s="90">
        <v>20895</v>
      </c>
      <c r="F12" s="91">
        <v>20637672.620000001</v>
      </c>
    </row>
    <row r="13" spans="1:6" ht="21" customHeight="1" x14ac:dyDescent="0.2">
      <c r="A13" s="64">
        <v>11</v>
      </c>
      <c r="B13" s="138" t="s">
        <v>66</v>
      </c>
      <c r="C13" s="139"/>
      <c r="D13" s="140"/>
      <c r="E13" s="90">
        <v>11650</v>
      </c>
      <c r="F13" s="91">
        <v>10213768.425000001</v>
      </c>
    </row>
    <row r="14" spans="1:6" ht="20.25" customHeight="1" x14ac:dyDescent="0.2">
      <c r="A14" s="64">
        <v>12</v>
      </c>
      <c r="B14" s="138" t="s">
        <v>67</v>
      </c>
      <c r="C14" s="139"/>
      <c r="D14" s="140"/>
      <c r="E14" s="90">
        <v>3310</v>
      </c>
      <c r="F14" s="91">
        <v>2533890</v>
      </c>
    </row>
    <row r="15" spans="1:6" ht="40.5" customHeight="1" x14ac:dyDescent="0.2">
      <c r="A15" s="64">
        <v>13</v>
      </c>
      <c r="B15" s="138" t="s">
        <v>68</v>
      </c>
      <c r="C15" s="139"/>
      <c r="D15" s="140"/>
      <c r="E15" s="90">
        <v>4666</v>
      </c>
      <c r="F15" s="91">
        <v>2043871.85</v>
      </c>
    </row>
    <row r="16" spans="1:6" ht="26.25" customHeight="1" x14ac:dyDescent="0.2">
      <c r="A16" s="64">
        <v>14</v>
      </c>
      <c r="B16" s="138" t="s">
        <v>110</v>
      </c>
      <c r="C16" s="139"/>
      <c r="D16" s="140"/>
      <c r="E16" s="90">
        <v>15633</v>
      </c>
      <c r="F16" s="91">
        <v>13457396.215</v>
      </c>
    </row>
    <row r="17" spans="1:11" ht="27" customHeight="1" x14ac:dyDescent="0.2">
      <c r="A17" s="64">
        <v>15</v>
      </c>
      <c r="B17" s="138" t="s">
        <v>69</v>
      </c>
      <c r="C17" s="139"/>
      <c r="D17" s="140"/>
      <c r="E17" s="90">
        <v>1638</v>
      </c>
      <c r="F17" s="91">
        <v>2073162.46</v>
      </c>
    </row>
    <row r="18" spans="1:11" ht="54.75" customHeight="1" x14ac:dyDescent="0.2">
      <c r="A18" s="64">
        <v>16</v>
      </c>
      <c r="B18" s="138" t="s">
        <v>70</v>
      </c>
      <c r="C18" s="139"/>
      <c r="D18" s="140"/>
      <c r="E18" s="90">
        <v>229</v>
      </c>
      <c r="F18" s="91">
        <v>420554.5</v>
      </c>
    </row>
    <row r="19" spans="1:11" ht="21" customHeight="1" x14ac:dyDescent="0.2">
      <c r="A19" s="64">
        <v>17</v>
      </c>
      <c r="B19" s="138" t="s">
        <v>94</v>
      </c>
      <c r="C19" s="139"/>
      <c r="D19" s="140"/>
      <c r="E19" s="90">
        <v>745</v>
      </c>
      <c r="F19" s="91">
        <v>776758.53</v>
      </c>
    </row>
    <row r="20" spans="1:11" ht="35.25" customHeight="1" x14ac:dyDescent="0.2">
      <c r="A20" s="64">
        <v>18</v>
      </c>
      <c r="B20" s="138" t="s">
        <v>93</v>
      </c>
      <c r="C20" s="139"/>
      <c r="D20" s="140"/>
      <c r="E20" s="90">
        <v>174</v>
      </c>
      <c r="F20" s="91">
        <v>144940.49</v>
      </c>
    </row>
    <row r="21" spans="1:11" ht="56.25" customHeight="1" x14ac:dyDescent="0.2">
      <c r="A21" s="64">
        <v>19</v>
      </c>
      <c r="B21" s="141" t="s">
        <v>95</v>
      </c>
      <c r="C21" s="141"/>
      <c r="D21" s="141"/>
      <c r="E21" s="90">
        <v>148</v>
      </c>
      <c r="F21" s="91">
        <v>158897.21</v>
      </c>
    </row>
    <row r="22" spans="1:11" ht="69.75" customHeight="1" x14ac:dyDescent="0.2">
      <c r="A22" s="64">
        <v>20</v>
      </c>
      <c r="B22" s="138" t="s">
        <v>99</v>
      </c>
      <c r="C22" s="139"/>
      <c r="D22" s="140"/>
      <c r="E22" s="90">
        <v>12716</v>
      </c>
      <c r="F22" s="91">
        <v>4933128.4999999804</v>
      </c>
    </row>
    <row r="23" spans="1:11" ht="63.75" customHeight="1" x14ac:dyDescent="0.2">
      <c r="A23" s="64">
        <v>21</v>
      </c>
      <c r="B23" s="138" t="s">
        <v>100</v>
      </c>
      <c r="C23" s="139"/>
      <c r="D23" s="140"/>
      <c r="E23" s="90">
        <v>251</v>
      </c>
      <c r="F23" s="91">
        <v>1001486.8</v>
      </c>
    </row>
    <row r="24" spans="1:11" ht="38.25" customHeight="1" x14ac:dyDescent="0.2">
      <c r="A24" s="64">
        <v>22</v>
      </c>
      <c r="B24" s="141" t="s">
        <v>109</v>
      </c>
      <c r="C24" s="141"/>
      <c r="D24" s="141"/>
      <c r="E24" s="90">
        <v>4</v>
      </c>
      <c r="F24" s="91">
        <v>3073.6</v>
      </c>
    </row>
    <row r="25" spans="1:11" x14ac:dyDescent="0.2">
      <c r="A25" s="65"/>
      <c r="B25" s="65"/>
      <c r="C25" s="65"/>
      <c r="D25" s="65"/>
      <c r="E25" s="65"/>
      <c r="F25" s="65"/>
    </row>
    <row r="26" spans="1:11" ht="30" customHeight="1" x14ac:dyDescent="0.25">
      <c r="A26" s="142" t="s">
        <v>128</v>
      </c>
      <c r="B26" s="142"/>
      <c r="C26" s="54"/>
      <c r="D26" s="57" t="s">
        <v>121</v>
      </c>
      <c r="E26" s="145" t="s">
        <v>122</v>
      </c>
      <c r="F26" s="145"/>
      <c r="I26" s="67"/>
      <c r="J26" s="67"/>
      <c r="K26" s="67"/>
    </row>
    <row r="27" spans="1:11" ht="15.75" x14ac:dyDescent="0.25">
      <c r="A27" s="66"/>
      <c r="B27" s="53"/>
      <c r="C27" s="59" t="s">
        <v>52</v>
      </c>
      <c r="D27" s="40"/>
      <c r="E27" s="59" t="s">
        <v>55</v>
      </c>
      <c r="I27" s="68"/>
      <c r="J27" s="65"/>
      <c r="K27" s="65"/>
    </row>
    <row r="28" spans="1:11" ht="14.25" customHeight="1" x14ac:dyDescent="0.2">
      <c r="A28" s="143" t="s">
        <v>51</v>
      </c>
      <c r="B28" s="143"/>
      <c r="C28" s="54"/>
      <c r="D28" s="56" t="s">
        <v>121</v>
      </c>
      <c r="E28" s="146" t="s">
        <v>123</v>
      </c>
      <c r="F28" s="146"/>
      <c r="I28" s="70"/>
      <c r="J28" s="65"/>
      <c r="K28" s="65"/>
    </row>
    <row r="29" spans="1:11" ht="14.25" x14ac:dyDescent="0.2">
      <c r="A29" s="69"/>
      <c r="B29" s="38"/>
      <c r="C29" s="59" t="s">
        <v>52</v>
      </c>
      <c r="E29" s="59" t="s">
        <v>55</v>
      </c>
      <c r="I29" s="70"/>
      <c r="J29" s="65"/>
      <c r="K29" s="65"/>
    </row>
    <row r="30" spans="1:11" ht="15" customHeight="1" x14ac:dyDescent="0.2">
      <c r="A30" s="71"/>
      <c r="B30" s="38"/>
      <c r="C30" s="55"/>
      <c r="I30" s="73"/>
      <c r="J30" s="73"/>
      <c r="K30" s="74"/>
    </row>
    <row r="31" spans="1:11" ht="15" customHeight="1" x14ac:dyDescent="0.25">
      <c r="A31" s="75" t="s">
        <v>121</v>
      </c>
      <c r="B31" s="41" t="s">
        <v>56</v>
      </c>
      <c r="C31" s="144" t="s">
        <v>124</v>
      </c>
      <c r="D31" s="144"/>
      <c r="E31" s="39" t="s">
        <v>121</v>
      </c>
      <c r="I31" s="76"/>
      <c r="J31" s="73"/>
      <c r="K31" s="74"/>
    </row>
    <row r="32" spans="1:11" ht="15" customHeight="1" x14ac:dyDescent="0.2">
      <c r="A32" s="75" t="s">
        <v>121</v>
      </c>
      <c r="B32" s="42" t="s">
        <v>57</v>
      </c>
      <c r="C32" s="137" t="s">
        <v>121</v>
      </c>
      <c r="D32" s="137"/>
      <c r="E32" s="58"/>
      <c r="I32" s="77"/>
      <c r="J32" s="77"/>
      <c r="K32" s="77"/>
    </row>
    <row r="33" spans="1:11" ht="15.75" customHeight="1" x14ac:dyDescent="0.25">
      <c r="A33" s="78"/>
      <c r="B33" s="43" t="s">
        <v>58</v>
      </c>
      <c r="C33" s="137" t="s">
        <v>125</v>
      </c>
      <c r="D33" s="137"/>
      <c r="F33" s="92" t="s">
        <v>126</v>
      </c>
      <c r="I33" s="73"/>
      <c r="J33" s="73"/>
      <c r="K33" s="74"/>
    </row>
    <row r="34" spans="1:11" x14ac:dyDescent="0.2">
      <c r="A34" s="78"/>
      <c r="B34" s="79"/>
      <c r="C34" s="79"/>
      <c r="D34" s="79"/>
      <c r="E34" s="80"/>
      <c r="F34" s="80"/>
      <c r="G34" s="81"/>
      <c r="H34" s="72"/>
      <c r="I34" s="73"/>
      <c r="J34" s="73"/>
      <c r="K34" s="74"/>
    </row>
    <row r="35" spans="1:11" x14ac:dyDescent="0.2">
      <c r="A35" s="71"/>
      <c r="B35" s="82"/>
      <c r="C35" s="82"/>
      <c r="D35" s="82"/>
      <c r="E35" s="71"/>
      <c r="F35" s="71"/>
      <c r="G35" s="65"/>
      <c r="H35" s="65"/>
      <c r="I35" s="65"/>
      <c r="J35" s="65"/>
      <c r="K35" s="65"/>
    </row>
  </sheetData>
  <mergeCells count="30">
    <mergeCell ref="E26:F26"/>
    <mergeCell ref="E28:F28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C31:D31"/>
    <mergeCell ref="C32:D32"/>
    <mergeCell ref="B19:D19"/>
    <mergeCell ref="B21:D21"/>
    <mergeCell ref="B22:D22"/>
    <mergeCell ref="B23:D23"/>
    <mergeCell ref="C33:D33"/>
    <mergeCell ref="B14:D14"/>
    <mergeCell ref="B15:D15"/>
    <mergeCell ref="B16:D16"/>
    <mergeCell ref="B17:D17"/>
    <mergeCell ref="B18:D18"/>
    <mergeCell ref="B20:D20"/>
    <mergeCell ref="B24:D24"/>
    <mergeCell ref="A26:B26"/>
    <mergeCell ref="A28:B28"/>
  </mergeCells>
  <pageMargins left="0.31496062992125984" right="0.51181102362204722" top="0.55118110236220474" bottom="0.74803149606299213" header="0.31496062992125984" footer="0.31496062992125984"/>
  <pageSetup paperSize="9" scale="80" firstPageNumber="4" orientation="portrait" useFirstPageNumber="1" r:id="rId1"/>
  <headerFooter>
    <oddFooter>&amp;R&amp;P&amp;C&amp;CФорма № Зведений- 10, Підрозділ: Державна судова адміністрація України,_x000D_
 Початок періоду: 01.01.2019, Кінець періоду: 31.12.2019&amp;L13FF172C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2020-02-10T11:50:17Z</cp:lastPrinted>
  <dcterms:created xsi:type="dcterms:W3CDTF">2015-09-09T10:27:37Z</dcterms:created>
  <dcterms:modified xsi:type="dcterms:W3CDTF">2020-02-13T14:06:13Z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Зведений- 10_4.2019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300765</vt:i4>
  </property>
  <property fmtid="{D5CDD505-2E9C-101B-9397-08002B2CF9AE}" pid="7" name="Тип звіту">
    <vt:lpwstr>Зведений- 10</vt:lpwstr>
  </property>
  <property fmtid="{D5CDD505-2E9C-101B-9397-08002B2CF9AE}" pid="8" name="К.Cума">
    <vt:lpwstr>13FF172C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3.24.1.2319</vt:lpwstr>
  </property>
</Properties>
</file>